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сетевой график" sheetId="1" r:id="rId1"/>
    <sheet name="показатели" sheetId="2" r:id="rId2"/>
    <sheet name="Лист1" sheetId="5" r:id="rId3"/>
  </sheets>
  <calcPr calcId="145621"/>
</workbook>
</file>

<file path=xl/calcChain.xml><?xml version="1.0" encoding="utf-8"?>
<calcChain xmlns="http://schemas.openxmlformats.org/spreadsheetml/2006/main">
  <c r="P14" i="1" l="1"/>
  <c r="O14" i="1"/>
  <c r="P13" i="1"/>
  <c r="O13" i="1"/>
  <c r="P12" i="1"/>
  <c r="O12" i="1"/>
  <c r="M14" i="1"/>
  <c r="L14" i="1"/>
  <c r="M13" i="1"/>
  <c r="L13" i="1"/>
  <c r="M12" i="1"/>
  <c r="L12" i="1"/>
  <c r="J14" i="1"/>
  <c r="I14" i="1"/>
  <c r="J13" i="1"/>
  <c r="I13" i="1"/>
  <c r="J12" i="1"/>
  <c r="I12" i="1"/>
  <c r="F13" i="1"/>
  <c r="G13" i="1"/>
  <c r="F14" i="1"/>
  <c r="G14" i="1"/>
  <c r="G12" i="1"/>
  <c r="F12" i="1"/>
  <c r="D16" i="1" l="1"/>
  <c r="C16" i="1"/>
  <c r="D15" i="1"/>
  <c r="C15" i="1"/>
  <c r="Q14" i="1"/>
  <c r="N14" i="1"/>
  <c r="K14" i="1"/>
  <c r="H14" i="1"/>
  <c r="D14" i="1"/>
  <c r="C14" i="1"/>
  <c r="D13" i="1"/>
  <c r="C13" i="1"/>
  <c r="D12" i="1"/>
  <c r="C12" i="1"/>
  <c r="P11" i="1"/>
  <c r="O11" i="1"/>
  <c r="M11" i="1"/>
  <c r="L11" i="1"/>
  <c r="J11" i="1"/>
  <c r="I11" i="1"/>
  <c r="G11" i="1"/>
  <c r="F11" i="1"/>
  <c r="D31" i="1"/>
  <c r="C31" i="1"/>
  <c r="Q30" i="1"/>
  <c r="N30" i="1"/>
  <c r="K30" i="1"/>
  <c r="H30" i="1"/>
  <c r="D30" i="1"/>
  <c r="C30" i="1"/>
  <c r="D29" i="1"/>
  <c r="C29" i="1"/>
  <c r="D28" i="1"/>
  <c r="C28" i="1"/>
  <c r="C27" i="1" s="1"/>
  <c r="P27" i="1"/>
  <c r="Q27" i="1" s="1"/>
  <c r="O27" i="1"/>
  <c r="M27" i="1"/>
  <c r="N27" i="1" s="1"/>
  <c r="L27" i="1"/>
  <c r="J27" i="1"/>
  <c r="K27" i="1" s="1"/>
  <c r="I27" i="1"/>
  <c r="G27" i="1"/>
  <c r="H27" i="1" s="1"/>
  <c r="F27" i="1"/>
  <c r="D27" i="1"/>
  <c r="E27" i="1" s="1"/>
  <c r="D26" i="1"/>
  <c r="C26" i="1"/>
  <c r="Q25" i="1"/>
  <c r="N25" i="1"/>
  <c r="K25" i="1"/>
  <c r="H25" i="1"/>
  <c r="D25" i="1"/>
  <c r="C25" i="1"/>
  <c r="D24" i="1"/>
  <c r="C24" i="1"/>
  <c r="D23" i="1"/>
  <c r="C23" i="1"/>
  <c r="C22" i="1" s="1"/>
  <c r="P22" i="1"/>
  <c r="O22" i="1"/>
  <c r="M22" i="1"/>
  <c r="L22" i="1"/>
  <c r="J22" i="1"/>
  <c r="I22" i="1"/>
  <c r="G22" i="1"/>
  <c r="F22" i="1"/>
  <c r="F17" i="1"/>
  <c r="C19" i="1"/>
  <c r="D19" i="1"/>
  <c r="C20" i="1"/>
  <c r="D20" i="1"/>
  <c r="C21" i="1"/>
  <c r="D21" i="1"/>
  <c r="D18" i="1"/>
  <c r="C18" i="1"/>
  <c r="P17" i="1"/>
  <c r="O17" i="1"/>
  <c r="M17" i="1"/>
  <c r="L17" i="1"/>
  <c r="J17" i="1"/>
  <c r="I17" i="1"/>
  <c r="G17" i="1"/>
  <c r="D11" i="1" l="1"/>
  <c r="H17" i="1"/>
  <c r="K17" i="1"/>
  <c r="N17" i="1"/>
  <c r="Q17" i="1"/>
  <c r="H22" i="1"/>
  <c r="K22" i="1"/>
  <c r="N22" i="1"/>
  <c r="Q22" i="1"/>
  <c r="E25" i="1"/>
  <c r="H11" i="1"/>
  <c r="K11" i="1"/>
  <c r="N11" i="1"/>
  <c r="Q11" i="1"/>
  <c r="E14" i="1"/>
  <c r="C11" i="1"/>
  <c r="E30" i="1"/>
  <c r="D22" i="1"/>
  <c r="E22" i="1" s="1"/>
  <c r="D17" i="1"/>
  <c r="E17" i="1" s="1"/>
  <c r="C17" i="1"/>
  <c r="L9" i="2"/>
  <c r="J9" i="2"/>
  <c r="H9" i="2"/>
  <c r="L10" i="2"/>
  <c r="L11" i="2"/>
  <c r="L12" i="2"/>
  <c r="J10" i="2"/>
  <c r="J11" i="2"/>
  <c r="J12" i="2"/>
  <c r="H10" i="2"/>
  <c r="H11" i="2"/>
  <c r="H12" i="2"/>
  <c r="F11" i="2"/>
  <c r="F12" i="2"/>
  <c r="F10" i="2"/>
  <c r="F9" i="2"/>
  <c r="K20" i="1"/>
  <c r="N20" i="1"/>
  <c r="Q20" i="1"/>
  <c r="H20" i="1"/>
  <c r="E20" i="1"/>
  <c r="E11" i="1" l="1"/>
</calcChain>
</file>

<file path=xl/sharedStrings.xml><?xml version="1.0" encoding="utf-8"?>
<sst xmlns="http://schemas.openxmlformats.org/spreadsheetml/2006/main" count="92" uniqueCount="66">
  <si>
    <t>ОТЧЕТ</t>
  </si>
  <si>
    <t>Таблица 1</t>
  </si>
  <si>
    <t>Основные структурные элементы муниципальной программы/источник финансового обеспечения</t>
  </si>
  <si>
    <t>Финансовый год</t>
  </si>
  <si>
    <t>I квартал</t>
  </si>
  <si>
    <t>II квартал</t>
  </si>
  <si>
    <t>III квартал</t>
  </si>
  <si>
    <t>IV квартал</t>
  </si>
  <si>
    <t>Кассовое исполнение</t>
  </si>
  <si>
    <t>Муниципальная программа (всего), в том числе:</t>
  </si>
  <si>
    <t>Межбюджетные трансферты из федерального бюджета</t>
  </si>
  <si>
    <t>Межбюджетные трансферты из бюджета автономного округа</t>
  </si>
  <si>
    <t>Местный бюджет</t>
  </si>
  <si>
    <t>Иные источники финансирования (указать)</t>
  </si>
  <si>
    <t>Объем налоговых расходов муниципального образования (справочно)</t>
  </si>
  <si>
    <t>1.</t>
  </si>
  <si>
    <t>2.</t>
  </si>
  <si>
    <t>№</t>
  </si>
  <si>
    <t xml:space="preserve">Исполнение, %
(гр.4/гр.3)*100
</t>
  </si>
  <si>
    <t xml:space="preserve">План
(уточненный)
</t>
  </si>
  <si>
    <t xml:space="preserve">Исполнение, %
(гр.7/гр.6)*100
</t>
  </si>
  <si>
    <t xml:space="preserve">Исполнение, %
(гр.10/гр.9)*100
</t>
  </si>
  <si>
    <t xml:space="preserve">Исполнение, %
(гр.13/гр.12)*100
</t>
  </si>
  <si>
    <t xml:space="preserve">Исполнение, %
(гр.16/гр.15)*100
</t>
  </si>
  <si>
    <t>Объем финансового обеспечения, тыс. рублей</t>
  </si>
  <si>
    <t>Наименование показателя муниципальной программы</t>
  </si>
  <si>
    <t>Ед. изм.</t>
  </si>
  <si>
    <t>Значение показателя муниципальной программы</t>
  </si>
  <si>
    <r>
      <t>Примечание</t>
    </r>
    <r>
      <rPr>
        <vertAlign val="superscript"/>
        <sz val="10"/>
        <color theme="1"/>
        <rFont val="Times New Roman"/>
        <family val="1"/>
        <charset val="204"/>
      </rPr>
      <t>3</t>
    </r>
  </si>
  <si>
    <t xml:space="preserve">отчетный год
(план)
</t>
  </si>
  <si>
    <t xml:space="preserve">I квартал
(факт)  
</t>
  </si>
  <si>
    <t xml:space="preserve">II квартал
(факт)  
</t>
  </si>
  <si>
    <t xml:space="preserve">III  квартал
(факт)  
</t>
  </si>
  <si>
    <t xml:space="preserve">отчетный год
(факт)
</t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</si>
  <si>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(гр.5/гр.4)*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</si>
  <si>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(гр.7/гр.4)*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</si>
  <si>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(гр.9/гр.4)*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</si>
  <si>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(гр.11/гр.4)*
100
</t>
    </r>
  </si>
  <si>
    <r>
      <t>Признак возрастания/
убывания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
(В/У)</t>
    </r>
  </si>
  <si>
    <r>
      <t>Информация об исполнении/ не исполнении структурного элемента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</si>
  <si>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Расчет степени достижения целевого показателя осуществляется по следующей формуле: 
1) Для возрастающего показателя  факт/план*100 (положительной динамикой является увеличение значения показателя).
2) Для убывающего показателя  (100-факт/план*100)+100 (положительной динамикой является снижение значения показателя).
3) Для 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показателя находится в диапазоне интервала. Если фактическое значение показателя не соответствует диапазону интервала плановых условий, то степень достижения рассчитывается как отношение фактического значения показателя к пограничному значению диапазона интервала.
</t>
    </r>
    <r>
      <rPr>
        <vertAlign val="super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 xml:space="preserve">Указвается признак возрастания (В) для показателей, для  которых 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Приводится информация о динамике достижения показателя ежеквартально. Обоснование отклонения (перевыполнение/не достижение) значения показателя  на конец отчетного года.
</t>
    </r>
  </si>
  <si>
    <t>Таблица 2</t>
  </si>
  <si>
    <t xml:space="preserve"> (отчетный период) </t>
  </si>
  <si>
    <t>о достижении показателей муниципальной программы в 2025 году</t>
  </si>
  <si>
    <t>Цель 1. Развитие информационного пространства на основе использования информационных и телекоммуникационных технологий для повышения качества жизни граждан, цифровизация системы управления в органах местного самоуправления и организациях города Урай</t>
  </si>
  <si>
    <t>3.</t>
  </si>
  <si>
    <t>4.</t>
  </si>
  <si>
    <t>Доля расходов на закупки и (или) аренду отечественного программного обеспечения и платформ от общих расходов на закупку или аренду программного обеспечения</t>
  </si>
  <si>
    <t>Средний срок простоя государственных и муниципальных систем в результате компьютерных атак</t>
  </si>
  <si>
    <t>Количество информационных материалов о деятельности органов местного самоуправления (далее – ОМСУ) в теле- и радио эфирах</t>
  </si>
  <si>
    <t>Количество публикаций о деятельности ОМСУ и социально-экономических преобразованиях в муниципальном образовании в печатном и сетевом издании газеты «Знамя»</t>
  </si>
  <si>
    <t>%</t>
  </si>
  <si>
    <t>час.</t>
  </si>
  <si>
    <t>шт.</t>
  </si>
  <si>
    <t>В</t>
  </si>
  <si>
    <t>У</t>
  </si>
  <si>
    <t xml:space="preserve">Развитие информационных систем, инфраструктуры информационного общества и цифровой экономики на территории города Урай (всего), в том числе: </t>
  </si>
  <si>
    <t xml:space="preserve">1. </t>
  </si>
  <si>
    <t xml:space="preserve">Обеспечение информационной безопасности в органах местного самоуправления города Урай, муниципальных казенных, бюджетных учреждениях города Урай (всего), в том числе:  </t>
  </si>
  <si>
    <t xml:space="preserve">Иные источники финансирования </t>
  </si>
  <si>
    <t xml:space="preserve">Обеспечение доступности информации о деятельности органов местного самоуправления (всего), в том числе:  </t>
  </si>
  <si>
    <r>
      <t xml:space="preserve">о ходе исполнения комплексного плана (сетевого графика) реализации муниципальной программы «Информационное общество - Урай» за </t>
    </r>
    <r>
      <rPr>
        <b/>
        <sz val="12"/>
        <color theme="1"/>
        <rFont val="Times New Roman"/>
        <family val="1"/>
        <charset val="204"/>
      </rPr>
      <t>1 квартал 2025 года</t>
    </r>
  </si>
  <si>
    <t>Заключен договор на сопровождение информационных порталов муниципального образования и официального сайта администрации города Урай. Заключен договор на предоставление доступа к модулю "Единая система диспетчеризации ЖКХ".</t>
  </si>
  <si>
    <t>Заключен договор на оказание услуг по техническому сопровождению корпоративной сети органов администрации города Урай.</t>
  </si>
  <si>
    <t>№ п.п.</t>
  </si>
  <si>
    <t>Не исполнение по причине
длительности принятия решения о заключении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</si>
</sst>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right" indent="15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7" fillId="0" borderId="0" xfId="0" applyFont="1"/>
    <xf numFmtId="0" fontId="1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/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4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164" fontId="10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" fontId="6" fillId="0" borderId="2" xfId="0" applyNumberFormat="1" applyFont="1" applyBorder="1" applyAlignment="1">
      <alignment horizontal="center" vertical="center" wrapText="1"/>
    </xf>
    <xf numFmtId="16" fontId="6" fillId="0" borderId="4" xfId="0" applyNumberFormat="1" applyFont="1" applyBorder="1" applyAlignment="1">
      <alignment horizontal="center" vertical="center" wrapText="1"/>
    </xf>
    <xf numFmtId="16" fontId="6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tabSelected="1" topLeftCell="A10" workbookViewId="0">
      <selection activeCell="M22" sqref="M22"/>
    </sheetView>
  </sheetViews>
  <sheetFormatPr defaultRowHeight="15" x14ac:dyDescent="0.25"/>
  <cols>
    <col min="1" max="1" width="6.5703125" style="7" customWidth="1"/>
    <col min="2" max="2" width="49.7109375" style="7" customWidth="1"/>
    <col min="3" max="17" width="10.42578125" style="7" customWidth="1"/>
    <col min="18" max="18" width="32.85546875" style="7" customWidth="1"/>
    <col min="19" max="16384" width="9.140625" style="7"/>
  </cols>
  <sheetData>
    <row r="1" spans="1:18" ht="14.25" customHeight="1" x14ac:dyDescent="0.25">
      <c r="A1" s="1"/>
      <c r="R1" s="12" t="s">
        <v>1</v>
      </c>
    </row>
    <row r="2" spans="1:18" ht="15.75" x14ac:dyDescent="0.25">
      <c r="A2" s="1" t="s">
        <v>1</v>
      </c>
    </row>
    <row r="3" spans="1:18" ht="15.75" x14ac:dyDescent="0.25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ht="15.75" x14ac:dyDescent="0.25">
      <c r="A4" s="49" t="s">
        <v>61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8" x14ac:dyDescent="0.25">
      <c r="A5" s="3"/>
      <c r="M5" s="50" t="s">
        <v>42</v>
      </c>
      <c r="N5" s="50"/>
    </row>
    <row r="6" spans="1:18" ht="15.75" x14ac:dyDescent="0.25">
      <c r="A6" s="2"/>
    </row>
    <row r="7" spans="1:18" s="4" customFormat="1" ht="18" customHeight="1" x14ac:dyDescent="0.2">
      <c r="A7" s="28" t="s">
        <v>64</v>
      </c>
      <c r="B7" s="28" t="s">
        <v>2</v>
      </c>
      <c r="C7" s="48" t="s">
        <v>24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2" t="s">
        <v>39</v>
      </c>
    </row>
    <row r="8" spans="1:18" s="4" customFormat="1" ht="16.5" customHeight="1" x14ac:dyDescent="0.2">
      <c r="A8" s="29"/>
      <c r="B8" s="29"/>
      <c r="C8" s="48" t="s">
        <v>3</v>
      </c>
      <c r="D8" s="48"/>
      <c r="E8" s="48"/>
      <c r="F8" s="48" t="s">
        <v>4</v>
      </c>
      <c r="G8" s="48"/>
      <c r="H8" s="48"/>
      <c r="I8" s="48" t="s">
        <v>5</v>
      </c>
      <c r="J8" s="48"/>
      <c r="K8" s="48"/>
      <c r="L8" s="48" t="s">
        <v>6</v>
      </c>
      <c r="M8" s="48"/>
      <c r="N8" s="48"/>
      <c r="O8" s="48" t="s">
        <v>7</v>
      </c>
      <c r="P8" s="48"/>
      <c r="Q8" s="48"/>
      <c r="R8" s="43"/>
    </row>
    <row r="9" spans="1:18" s="4" customFormat="1" ht="97.5" customHeight="1" x14ac:dyDescent="0.2">
      <c r="A9" s="30"/>
      <c r="B9" s="30"/>
      <c r="C9" s="8" t="s">
        <v>19</v>
      </c>
      <c r="D9" s="9" t="s">
        <v>8</v>
      </c>
      <c r="E9" s="8" t="s">
        <v>18</v>
      </c>
      <c r="F9" s="9" t="s">
        <v>19</v>
      </c>
      <c r="G9" s="9" t="s">
        <v>8</v>
      </c>
      <c r="H9" s="9" t="s">
        <v>20</v>
      </c>
      <c r="I9" s="8" t="s">
        <v>19</v>
      </c>
      <c r="J9" s="9" t="s">
        <v>8</v>
      </c>
      <c r="K9" s="9" t="s">
        <v>21</v>
      </c>
      <c r="L9" s="8" t="s">
        <v>19</v>
      </c>
      <c r="M9" s="9" t="s">
        <v>8</v>
      </c>
      <c r="N9" s="9" t="s">
        <v>22</v>
      </c>
      <c r="O9" s="8" t="s">
        <v>19</v>
      </c>
      <c r="P9" s="9" t="s">
        <v>8</v>
      </c>
      <c r="Q9" s="9" t="s">
        <v>23</v>
      </c>
      <c r="R9" s="44"/>
    </row>
    <row r="10" spans="1:18" s="4" customFormat="1" ht="12.75" x14ac:dyDescent="0.2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</row>
    <row r="11" spans="1:18" s="24" customFormat="1" ht="17.25" customHeight="1" x14ac:dyDescent="0.2">
      <c r="A11" s="26" t="s">
        <v>9</v>
      </c>
      <c r="B11" s="27"/>
      <c r="C11" s="21">
        <f>SUM(C12:C15)</f>
        <v>22146.799999999999</v>
      </c>
      <c r="D11" s="21">
        <f>SUM(D12:D15)</f>
        <v>3321.1</v>
      </c>
      <c r="E11" s="22">
        <f>D11/C11*100</f>
        <v>14.995845900987954</v>
      </c>
      <c r="F11" s="22">
        <f>F12+F13+F14+F15</f>
        <v>3534.5</v>
      </c>
      <c r="G11" s="22">
        <f>G12+G13+G14+G15</f>
        <v>3321.1</v>
      </c>
      <c r="H11" s="22">
        <f>G11/F11*100</f>
        <v>93.962370915263833</v>
      </c>
      <c r="I11" s="22">
        <f>I12+I13+I14+I15</f>
        <v>6451.4</v>
      </c>
      <c r="J11" s="22">
        <f>J12+J13+J14+J15</f>
        <v>0</v>
      </c>
      <c r="K11" s="22">
        <f>J11/I11*100</f>
        <v>0</v>
      </c>
      <c r="L11" s="22">
        <f>L12+L13+L14+L15</f>
        <v>6650.8</v>
      </c>
      <c r="M11" s="22">
        <f>M12+M13+M14+M15</f>
        <v>0</v>
      </c>
      <c r="N11" s="22">
        <f>M11/L11*100</f>
        <v>0</v>
      </c>
      <c r="O11" s="22">
        <f>O12+O13+O14+O15</f>
        <v>5510.0999999999995</v>
      </c>
      <c r="P11" s="22">
        <f>P12+P13+P14+P15</f>
        <v>0</v>
      </c>
      <c r="Q11" s="22">
        <f>P11/O11*100</f>
        <v>0</v>
      </c>
      <c r="R11" s="23"/>
    </row>
    <row r="12" spans="1:18" s="24" customFormat="1" ht="16.5" customHeight="1" x14ac:dyDescent="0.2">
      <c r="A12" s="26" t="s">
        <v>10</v>
      </c>
      <c r="B12" s="27"/>
      <c r="C12" s="22">
        <f>F12+I12+L12+O12</f>
        <v>0</v>
      </c>
      <c r="D12" s="22">
        <f>G12+J12+M12+P12</f>
        <v>0</v>
      </c>
      <c r="E12" s="22">
        <v>0</v>
      </c>
      <c r="F12" s="22">
        <f>F18+F23+F28</f>
        <v>0</v>
      </c>
      <c r="G12" s="22">
        <f>G18+G23+G28</f>
        <v>0</v>
      </c>
      <c r="H12" s="22">
        <v>0</v>
      </c>
      <c r="I12" s="22">
        <f>I18+I23+I28</f>
        <v>0</v>
      </c>
      <c r="J12" s="22">
        <f>J18+J23+J28</f>
        <v>0</v>
      </c>
      <c r="K12" s="22">
        <v>0</v>
      </c>
      <c r="L12" s="22">
        <f>L18+L23+L28</f>
        <v>0</v>
      </c>
      <c r="M12" s="22">
        <f>M18+M23+M28</f>
        <v>0</v>
      </c>
      <c r="N12" s="22">
        <v>0</v>
      </c>
      <c r="O12" s="22">
        <f>O18+O23+O28</f>
        <v>0</v>
      </c>
      <c r="P12" s="22">
        <f>P18+P23+P28</f>
        <v>0</v>
      </c>
      <c r="Q12" s="22">
        <v>0</v>
      </c>
      <c r="R12" s="23"/>
    </row>
    <row r="13" spans="1:18" s="24" customFormat="1" ht="16.5" customHeight="1" x14ac:dyDescent="0.2">
      <c r="A13" s="26" t="s">
        <v>11</v>
      </c>
      <c r="B13" s="27"/>
      <c r="C13" s="22">
        <f t="shared" ref="C13:C15" si="0">F13+I13+L13+O13</f>
        <v>0</v>
      </c>
      <c r="D13" s="22">
        <f t="shared" ref="D13:D15" si="1">G13+J13+M13+P13</f>
        <v>0</v>
      </c>
      <c r="E13" s="22">
        <v>0</v>
      </c>
      <c r="F13" s="22">
        <f t="shared" ref="F13:G13" si="2">F19+F24+F29</f>
        <v>0</v>
      </c>
      <c r="G13" s="22">
        <f t="shared" si="2"/>
        <v>0</v>
      </c>
      <c r="H13" s="22">
        <v>0</v>
      </c>
      <c r="I13" s="22">
        <f t="shared" ref="I13:J13" si="3">I19+I24+I29</f>
        <v>0</v>
      </c>
      <c r="J13" s="22">
        <f t="shared" si="3"/>
        <v>0</v>
      </c>
      <c r="K13" s="22">
        <v>0</v>
      </c>
      <c r="L13" s="22">
        <f t="shared" ref="L13:M13" si="4">L19+L24+L29</f>
        <v>0</v>
      </c>
      <c r="M13" s="22">
        <f t="shared" si="4"/>
        <v>0</v>
      </c>
      <c r="N13" s="22">
        <v>0</v>
      </c>
      <c r="O13" s="22">
        <f t="shared" ref="O13:P13" si="5">O19+O24+O29</f>
        <v>0</v>
      </c>
      <c r="P13" s="22">
        <f t="shared" si="5"/>
        <v>0</v>
      </c>
      <c r="Q13" s="22">
        <v>0</v>
      </c>
      <c r="R13" s="23"/>
    </row>
    <row r="14" spans="1:18" s="24" customFormat="1" ht="16.5" customHeight="1" x14ac:dyDescent="0.2">
      <c r="A14" s="26" t="s">
        <v>12</v>
      </c>
      <c r="B14" s="27"/>
      <c r="C14" s="22">
        <f t="shared" si="0"/>
        <v>22146.799999999999</v>
      </c>
      <c r="D14" s="22">
        <f t="shared" si="1"/>
        <v>3321.1</v>
      </c>
      <c r="E14" s="22">
        <f t="shared" ref="E14" si="6">D14/C14*100</f>
        <v>14.995845900987954</v>
      </c>
      <c r="F14" s="22">
        <f t="shared" ref="F14:G14" si="7">F20+F25+F30</f>
        <v>3534.5</v>
      </c>
      <c r="G14" s="22">
        <f t="shared" si="7"/>
        <v>3321.1</v>
      </c>
      <c r="H14" s="22">
        <f t="shared" ref="H14" si="8">G14/F14*100</f>
        <v>93.962370915263833</v>
      </c>
      <c r="I14" s="22">
        <f t="shared" ref="I14:J14" si="9">I20+I25+I30</f>
        <v>6451.4</v>
      </c>
      <c r="J14" s="22">
        <f t="shared" si="9"/>
        <v>0</v>
      </c>
      <c r="K14" s="22">
        <f t="shared" ref="K14" si="10">J14/I14*100</f>
        <v>0</v>
      </c>
      <c r="L14" s="22">
        <f t="shared" ref="L14:M14" si="11">L20+L25+L30</f>
        <v>6650.8</v>
      </c>
      <c r="M14" s="22">
        <f t="shared" si="11"/>
        <v>0</v>
      </c>
      <c r="N14" s="22">
        <f t="shared" ref="N14" si="12">M14/L14*100</f>
        <v>0</v>
      </c>
      <c r="O14" s="22">
        <f t="shared" ref="O14:P14" si="13">O20+O25+O30</f>
        <v>5510.0999999999995</v>
      </c>
      <c r="P14" s="22">
        <f t="shared" si="13"/>
        <v>0</v>
      </c>
      <c r="Q14" s="22">
        <f t="shared" ref="Q14" si="14">P14/O14*100</f>
        <v>0</v>
      </c>
      <c r="R14" s="23"/>
    </row>
    <row r="15" spans="1:18" s="24" customFormat="1" ht="16.5" customHeight="1" x14ac:dyDescent="0.2">
      <c r="A15" s="26" t="s">
        <v>13</v>
      </c>
      <c r="B15" s="27"/>
      <c r="C15" s="22">
        <f t="shared" si="0"/>
        <v>0</v>
      </c>
      <c r="D15" s="22">
        <f t="shared" si="1"/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3"/>
    </row>
    <row r="16" spans="1:18" s="24" customFormat="1" ht="27.75" customHeight="1" x14ac:dyDescent="0.2">
      <c r="A16" s="26" t="s">
        <v>14</v>
      </c>
      <c r="B16" s="27"/>
      <c r="C16" s="22">
        <f t="shared" ref="C16" si="15">F16+I16+L16+O16</f>
        <v>0</v>
      </c>
      <c r="D16" s="22">
        <f t="shared" ref="D16" si="16">G16+J16+M16+P16</f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3"/>
    </row>
    <row r="17" spans="1:18" s="4" customFormat="1" ht="38.25" customHeight="1" x14ac:dyDescent="0.2">
      <c r="A17" s="33" t="s">
        <v>57</v>
      </c>
      <c r="B17" s="19" t="s">
        <v>56</v>
      </c>
      <c r="C17" s="21">
        <f>SUM(C18:C21)</f>
        <v>600</v>
      </c>
      <c r="D17" s="21">
        <f>SUM(D18:D21)</f>
        <v>100</v>
      </c>
      <c r="E17" s="22">
        <f>D17/C17*100</f>
        <v>16.666666666666664</v>
      </c>
      <c r="F17" s="22">
        <f>F18+F19+F20+F21</f>
        <v>100</v>
      </c>
      <c r="G17" s="22">
        <f>G18+G19+G20+G21</f>
        <v>100</v>
      </c>
      <c r="H17" s="22">
        <f>G17/F17*100</f>
        <v>100</v>
      </c>
      <c r="I17" s="22">
        <f>I18+I19+I20+I21</f>
        <v>150</v>
      </c>
      <c r="J17" s="22">
        <f>J18+J19+J20+J21</f>
        <v>0</v>
      </c>
      <c r="K17" s="22">
        <f>J17/I17*100</f>
        <v>0</v>
      </c>
      <c r="L17" s="22">
        <f>L18+L19+L20+L21</f>
        <v>150</v>
      </c>
      <c r="M17" s="22">
        <f>M18+M19+M20+M21</f>
        <v>0</v>
      </c>
      <c r="N17" s="22">
        <f>M17/L17*100</f>
        <v>0</v>
      </c>
      <c r="O17" s="22">
        <f>O18+O19+O20+O21</f>
        <v>200</v>
      </c>
      <c r="P17" s="22">
        <f>P18+P19+P20+P21</f>
        <v>0</v>
      </c>
      <c r="Q17" s="22">
        <f>P17/O17*100</f>
        <v>0</v>
      </c>
      <c r="R17" s="42" t="s">
        <v>62</v>
      </c>
    </row>
    <row r="18" spans="1:18" s="4" customFormat="1" ht="12.75" x14ac:dyDescent="0.2">
      <c r="A18" s="34"/>
      <c r="B18" s="16" t="s">
        <v>10</v>
      </c>
      <c r="C18" s="20">
        <f>F18+I18+L18+O18</f>
        <v>0</v>
      </c>
      <c r="D18" s="20">
        <f>G18+J18+M18+P18</f>
        <v>0</v>
      </c>
      <c r="E18" s="15">
        <v>0</v>
      </c>
      <c r="F18" s="20">
        <v>0</v>
      </c>
      <c r="G18" s="20">
        <v>0</v>
      </c>
      <c r="H18" s="15">
        <v>0</v>
      </c>
      <c r="I18" s="20">
        <v>0</v>
      </c>
      <c r="J18" s="20">
        <v>0</v>
      </c>
      <c r="K18" s="15">
        <v>0</v>
      </c>
      <c r="L18" s="20">
        <v>0</v>
      </c>
      <c r="M18" s="20">
        <v>0</v>
      </c>
      <c r="N18" s="15">
        <v>0</v>
      </c>
      <c r="O18" s="20">
        <v>0</v>
      </c>
      <c r="P18" s="20">
        <v>0</v>
      </c>
      <c r="Q18" s="15">
        <v>0</v>
      </c>
      <c r="R18" s="43"/>
    </row>
    <row r="19" spans="1:18" s="4" customFormat="1" ht="25.5" x14ac:dyDescent="0.2">
      <c r="A19" s="34"/>
      <c r="B19" s="16" t="s">
        <v>11</v>
      </c>
      <c r="C19" s="20">
        <f t="shared" ref="C19:C21" si="17">F19+I19+L19+O19</f>
        <v>0</v>
      </c>
      <c r="D19" s="20">
        <f t="shared" ref="D19:D21" si="18">G19+J19+M19+P19</f>
        <v>0</v>
      </c>
      <c r="E19" s="15">
        <v>0</v>
      </c>
      <c r="F19" s="20">
        <v>0</v>
      </c>
      <c r="G19" s="20">
        <v>0</v>
      </c>
      <c r="H19" s="15">
        <v>0</v>
      </c>
      <c r="I19" s="20">
        <v>0</v>
      </c>
      <c r="J19" s="20">
        <v>0</v>
      </c>
      <c r="K19" s="15">
        <v>0</v>
      </c>
      <c r="L19" s="20">
        <v>0</v>
      </c>
      <c r="M19" s="20">
        <v>0</v>
      </c>
      <c r="N19" s="15">
        <v>0</v>
      </c>
      <c r="O19" s="20">
        <v>0</v>
      </c>
      <c r="P19" s="20">
        <v>0</v>
      </c>
      <c r="Q19" s="15">
        <v>0</v>
      </c>
      <c r="R19" s="43"/>
    </row>
    <row r="20" spans="1:18" s="4" customFormat="1" ht="12.75" x14ac:dyDescent="0.2">
      <c r="A20" s="34"/>
      <c r="B20" s="16" t="s">
        <v>12</v>
      </c>
      <c r="C20" s="20">
        <f t="shared" si="17"/>
        <v>600</v>
      </c>
      <c r="D20" s="20">
        <f t="shared" si="18"/>
        <v>100</v>
      </c>
      <c r="E20" s="20">
        <f t="shared" ref="E20:E25" si="19">D20/C20*100</f>
        <v>16.666666666666664</v>
      </c>
      <c r="F20" s="20">
        <v>100</v>
      </c>
      <c r="G20" s="20">
        <v>100</v>
      </c>
      <c r="H20" s="20">
        <f t="shared" ref="H20" si="20">G20/F20*100</f>
        <v>100</v>
      </c>
      <c r="I20" s="20">
        <v>150</v>
      </c>
      <c r="J20" s="20">
        <v>0</v>
      </c>
      <c r="K20" s="20">
        <f t="shared" ref="K20" si="21">J20/I20*100</f>
        <v>0</v>
      </c>
      <c r="L20" s="20">
        <v>150</v>
      </c>
      <c r="M20" s="20">
        <v>0</v>
      </c>
      <c r="N20" s="20">
        <f t="shared" ref="N20" si="22">M20/L20*100</f>
        <v>0</v>
      </c>
      <c r="O20" s="20">
        <v>200</v>
      </c>
      <c r="P20" s="20">
        <v>0</v>
      </c>
      <c r="Q20" s="20">
        <f t="shared" ref="Q20" si="23">P20/O20*100</f>
        <v>0</v>
      </c>
      <c r="R20" s="43"/>
    </row>
    <row r="21" spans="1:18" s="4" customFormat="1" ht="12.75" x14ac:dyDescent="0.2">
      <c r="A21" s="35"/>
      <c r="B21" s="16" t="s">
        <v>59</v>
      </c>
      <c r="C21" s="20">
        <f t="shared" si="17"/>
        <v>0</v>
      </c>
      <c r="D21" s="20">
        <f t="shared" si="18"/>
        <v>0</v>
      </c>
      <c r="E21" s="15">
        <v>0</v>
      </c>
      <c r="F21" s="20">
        <v>0</v>
      </c>
      <c r="G21" s="20">
        <v>0</v>
      </c>
      <c r="H21" s="15">
        <v>0</v>
      </c>
      <c r="I21" s="20">
        <v>0</v>
      </c>
      <c r="J21" s="20">
        <v>0</v>
      </c>
      <c r="K21" s="15">
        <v>0</v>
      </c>
      <c r="L21" s="20">
        <v>0</v>
      </c>
      <c r="M21" s="20">
        <v>0</v>
      </c>
      <c r="N21" s="15">
        <v>0</v>
      </c>
      <c r="O21" s="20">
        <v>0</v>
      </c>
      <c r="P21" s="20">
        <v>0</v>
      </c>
      <c r="Q21" s="15">
        <v>0</v>
      </c>
      <c r="R21" s="44"/>
    </row>
    <row r="22" spans="1:18" s="10" customFormat="1" ht="51" x14ac:dyDescent="0.2">
      <c r="A22" s="36" t="s">
        <v>16</v>
      </c>
      <c r="B22" s="18" t="s">
        <v>58</v>
      </c>
      <c r="C22" s="21">
        <f>SUM(C23:C26)</f>
        <v>2534.5000000000005</v>
      </c>
      <c r="D22" s="21">
        <f>SUM(D23:D26)</f>
        <v>32.700000000000003</v>
      </c>
      <c r="E22" s="22">
        <f>D22/C22*100</f>
        <v>1.2901953047938448</v>
      </c>
      <c r="F22" s="22">
        <f>F23+F24+F25+F26</f>
        <v>32.700000000000003</v>
      </c>
      <c r="G22" s="22">
        <f>G23+G24+G25+G26</f>
        <v>32.700000000000003</v>
      </c>
      <c r="H22" s="22">
        <f>G22/F22*100</f>
        <v>100</v>
      </c>
      <c r="I22" s="22">
        <f>I23+I24+I25+I26</f>
        <v>1354.4</v>
      </c>
      <c r="J22" s="22">
        <f>J23+J24+J25+J26</f>
        <v>0</v>
      </c>
      <c r="K22" s="22">
        <f>J22/I22*100</f>
        <v>0</v>
      </c>
      <c r="L22" s="22">
        <f>L23+L24+L25+L26</f>
        <v>1082</v>
      </c>
      <c r="M22" s="22">
        <f>M23+M24+M25+M26</f>
        <v>0</v>
      </c>
      <c r="N22" s="22">
        <f>M22/L22*100</f>
        <v>0</v>
      </c>
      <c r="O22" s="22">
        <f>O23+O24+O25+O26</f>
        <v>65.400000000000006</v>
      </c>
      <c r="P22" s="22">
        <f>P23+P24+P25+P26</f>
        <v>0</v>
      </c>
      <c r="Q22" s="22">
        <f>P22/O22*100</f>
        <v>0</v>
      </c>
      <c r="R22" s="45" t="s">
        <v>63</v>
      </c>
    </row>
    <row r="23" spans="1:18" s="10" customFormat="1" ht="12.75" x14ac:dyDescent="0.2">
      <c r="A23" s="37"/>
      <c r="B23" s="17" t="s">
        <v>10</v>
      </c>
      <c r="C23" s="20">
        <f>F23+I23+L23+O23</f>
        <v>0</v>
      </c>
      <c r="D23" s="20">
        <f>G23+J23+M23+P23</f>
        <v>0</v>
      </c>
      <c r="E23" s="15">
        <v>0</v>
      </c>
      <c r="F23" s="20">
        <v>0</v>
      </c>
      <c r="G23" s="20">
        <v>0</v>
      </c>
      <c r="H23" s="15">
        <v>0</v>
      </c>
      <c r="I23" s="20">
        <v>0</v>
      </c>
      <c r="J23" s="20">
        <v>0</v>
      </c>
      <c r="K23" s="15">
        <v>0</v>
      </c>
      <c r="L23" s="20">
        <v>0</v>
      </c>
      <c r="M23" s="20">
        <v>0</v>
      </c>
      <c r="N23" s="15">
        <v>0</v>
      </c>
      <c r="O23" s="20">
        <v>0</v>
      </c>
      <c r="P23" s="20">
        <v>0</v>
      </c>
      <c r="Q23" s="15">
        <v>0</v>
      </c>
      <c r="R23" s="46"/>
    </row>
    <row r="24" spans="1:18" s="10" customFormat="1" ht="25.5" x14ac:dyDescent="0.2">
      <c r="A24" s="37"/>
      <c r="B24" s="17" t="s">
        <v>11</v>
      </c>
      <c r="C24" s="20">
        <f t="shared" ref="C24:C26" si="24">F24+I24+L24+O24</f>
        <v>0</v>
      </c>
      <c r="D24" s="20">
        <f t="shared" ref="D24:D26" si="25">G24+J24+M24+P24</f>
        <v>0</v>
      </c>
      <c r="E24" s="15">
        <v>0</v>
      </c>
      <c r="F24" s="20">
        <v>0</v>
      </c>
      <c r="G24" s="20">
        <v>0</v>
      </c>
      <c r="H24" s="15">
        <v>0</v>
      </c>
      <c r="I24" s="20">
        <v>0</v>
      </c>
      <c r="J24" s="20">
        <v>0</v>
      </c>
      <c r="K24" s="15">
        <v>0</v>
      </c>
      <c r="L24" s="20">
        <v>0</v>
      </c>
      <c r="M24" s="20">
        <v>0</v>
      </c>
      <c r="N24" s="15">
        <v>0</v>
      </c>
      <c r="O24" s="20">
        <v>0</v>
      </c>
      <c r="P24" s="20">
        <v>0</v>
      </c>
      <c r="Q24" s="15">
        <v>0</v>
      </c>
      <c r="R24" s="46"/>
    </row>
    <row r="25" spans="1:18" s="10" customFormat="1" ht="12.75" x14ac:dyDescent="0.2">
      <c r="A25" s="37"/>
      <c r="B25" s="17" t="s">
        <v>12</v>
      </c>
      <c r="C25" s="20">
        <f t="shared" si="24"/>
        <v>2534.5000000000005</v>
      </c>
      <c r="D25" s="20">
        <f t="shared" si="25"/>
        <v>32.700000000000003</v>
      </c>
      <c r="E25" s="20">
        <f t="shared" si="19"/>
        <v>1.2901953047938448</v>
      </c>
      <c r="F25" s="20">
        <v>32.700000000000003</v>
      </c>
      <c r="G25" s="20">
        <v>32.700000000000003</v>
      </c>
      <c r="H25" s="15">
        <f t="shared" ref="H25" si="26">G25/F25*100</f>
        <v>100</v>
      </c>
      <c r="I25" s="20">
        <v>1354.4</v>
      </c>
      <c r="J25" s="20">
        <v>0</v>
      </c>
      <c r="K25" s="15">
        <f t="shared" ref="K25" si="27">J25/I25*100</f>
        <v>0</v>
      </c>
      <c r="L25" s="20">
        <v>1082</v>
      </c>
      <c r="M25" s="20">
        <v>0</v>
      </c>
      <c r="N25" s="15">
        <f t="shared" ref="N25" si="28">M25/L25*100</f>
        <v>0</v>
      </c>
      <c r="O25" s="20">
        <v>65.400000000000006</v>
      </c>
      <c r="P25" s="20">
        <v>0</v>
      </c>
      <c r="Q25" s="15">
        <f t="shared" ref="Q25" si="29">P25/O25*100</f>
        <v>0</v>
      </c>
      <c r="R25" s="46"/>
    </row>
    <row r="26" spans="1:18" s="10" customFormat="1" ht="12.75" x14ac:dyDescent="0.2">
      <c r="A26" s="38"/>
      <c r="B26" s="17" t="s">
        <v>59</v>
      </c>
      <c r="C26" s="20">
        <f t="shared" si="24"/>
        <v>0</v>
      </c>
      <c r="D26" s="20">
        <f t="shared" si="25"/>
        <v>0</v>
      </c>
      <c r="E26" s="15">
        <v>0</v>
      </c>
      <c r="F26" s="20">
        <v>0</v>
      </c>
      <c r="G26" s="20">
        <v>0</v>
      </c>
      <c r="H26" s="15">
        <v>0</v>
      </c>
      <c r="I26" s="20">
        <v>0</v>
      </c>
      <c r="J26" s="20">
        <v>0</v>
      </c>
      <c r="K26" s="15">
        <v>0</v>
      </c>
      <c r="L26" s="20">
        <v>0</v>
      </c>
      <c r="M26" s="20">
        <v>0</v>
      </c>
      <c r="N26" s="15">
        <v>0</v>
      </c>
      <c r="O26" s="20">
        <v>0</v>
      </c>
      <c r="P26" s="20">
        <v>0</v>
      </c>
      <c r="Q26" s="15">
        <v>0</v>
      </c>
      <c r="R26" s="47"/>
    </row>
    <row r="27" spans="1:18" s="10" customFormat="1" ht="25.5" x14ac:dyDescent="0.2">
      <c r="A27" s="39" t="s">
        <v>45</v>
      </c>
      <c r="B27" s="18" t="s">
        <v>60</v>
      </c>
      <c r="C27" s="21">
        <f>SUM(C28:C31)</f>
        <v>19012.3</v>
      </c>
      <c r="D27" s="21">
        <f>SUM(D28:D31)</f>
        <v>3188.4</v>
      </c>
      <c r="E27" s="22">
        <f>D27/C27*100</f>
        <v>16.770196136185522</v>
      </c>
      <c r="F27" s="22">
        <f>F28+F29+F30+F31</f>
        <v>3401.8</v>
      </c>
      <c r="G27" s="22">
        <f>G28+G29+G30+G31</f>
        <v>3188.4</v>
      </c>
      <c r="H27" s="22">
        <f>G27/F27*100</f>
        <v>93.726850490916576</v>
      </c>
      <c r="I27" s="22">
        <f>I28+I29+I30+I31</f>
        <v>4947</v>
      </c>
      <c r="J27" s="22">
        <f>J28+J29+J30+J31</f>
        <v>0</v>
      </c>
      <c r="K27" s="22">
        <f>J27/I27*100</f>
        <v>0</v>
      </c>
      <c r="L27" s="22">
        <f>L28+L29+L30+L31</f>
        <v>5418.8</v>
      </c>
      <c r="M27" s="22">
        <f>M28+M29+M30+M31</f>
        <v>0</v>
      </c>
      <c r="N27" s="22">
        <f>M27/L27*100</f>
        <v>0</v>
      </c>
      <c r="O27" s="22">
        <f>O28+O29+O30+O31</f>
        <v>5244.7</v>
      </c>
      <c r="P27" s="22">
        <f>P28+P29+P30+P31</f>
        <v>0</v>
      </c>
      <c r="Q27" s="22">
        <f>P27/O27*100</f>
        <v>0</v>
      </c>
      <c r="R27" s="45" t="s">
        <v>65</v>
      </c>
    </row>
    <row r="28" spans="1:18" s="10" customFormat="1" ht="12.75" x14ac:dyDescent="0.2">
      <c r="A28" s="40"/>
      <c r="B28" s="17" t="s">
        <v>10</v>
      </c>
      <c r="C28" s="20">
        <f>F28+I28+L28+O28</f>
        <v>0</v>
      </c>
      <c r="D28" s="20">
        <f>G28+J28+M28+P28</f>
        <v>0</v>
      </c>
      <c r="E28" s="15">
        <v>0</v>
      </c>
      <c r="F28" s="20">
        <v>0</v>
      </c>
      <c r="G28" s="20">
        <v>0</v>
      </c>
      <c r="H28" s="15">
        <v>0</v>
      </c>
      <c r="I28" s="20">
        <v>0</v>
      </c>
      <c r="J28" s="20">
        <v>0</v>
      </c>
      <c r="K28" s="15">
        <v>0</v>
      </c>
      <c r="L28" s="20">
        <v>0</v>
      </c>
      <c r="M28" s="20">
        <v>0</v>
      </c>
      <c r="N28" s="15">
        <v>0</v>
      </c>
      <c r="O28" s="20">
        <v>0</v>
      </c>
      <c r="P28" s="20">
        <v>0</v>
      </c>
      <c r="Q28" s="15">
        <v>0</v>
      </c>
      <c r="R28" s="46"/>
    </row>
    <row r="29" spans="1:18" s="10" customFormat="1" ht="25.5" x14ac:dyDescent="0.2">
      <c r="A29" s="40"/>
      <c r="B29" s="17" t="s">
        <v>11</v>
      </c>
      <c r="C29" s="20">
        <f t="shared" ref="C29:C31" si="30">F29+I29+L29+O29</f>
        <v>0</v>
      </c>
      <c r="D29" s="20">
        <f t="shared" ref="D29:D31" si="31">G29+J29+M29+P29</f>
        <v>0</v>
      </c>
      <c r="E29" s="15">
        <v>0</v>
      </c>
      <c r="F29" s="20">
        <v>0</v>
      </c>
      <c r="G29" s="20">
        <v>0</v>
      </c>
      <c r="H29" s="15">
        <v>0</v>
      </c>
      <c r="I29" s="20">
        <v>0</v>
      </c>
      <c r="J29" s="20">
        <v>0</v>
      </c>
      <c r="K29" s="15">
        <v>0</v>
      </c>
      <c r="L29" s="20">
        <v>0</v>
      </c>
      <c r="M29" s="20">
        <v>0</v>
      </c>
      <c r="N29" s="15">
        <v>0</v>
      </c>
      <c r="O29" s="20">
        <v>0</v>
      </c>
      <c r="P29" s="20">
        <v>0</v>
      </c>
      <c r="Q29" s="15">
        <v>0</v>
      </c>
      <c r="R29" s="46"/>
    </row>
    <row r="30" spans="1:18" s="10" customFormat="1" ht="12.75" x14ac:dyDescent="0.2">
      <c r="A30" s="40"/>
      <c r="B30" s="17" t="s">
        <v>12</v>
      </c>
      <c r="C30" s="20">
        <f t="shared" si="30"/>
        <v>19012.3</v>
      </c>
      <c r="D30" s="20">
        <f t="shared" si="31"/>
        <v>3188.4</v>
      </c>
      <c r="E30" s="20">
        <f t="shared" ref="E30" si="32">D30/C30*100</f>
        <v>16.770196136185522</v>
      </c>
      <c r="F30" s="20">
        <v>3401.8</v>
      </c>
      <c r="G30" s="20">
        <v>3188.4</v>
      </c>
      <c r="H30" s="20">
        <f t="shared" ref="H30" si="33">G30/F30*100</f>
        <v>93.726850490916576</v>
      </c>
      <c r="I30" s="20">
        <v>4947</v>
      </c>
      <c r="J30" s="20">
        <v>0</v>
      </c>
      <c r="K30" s="20">
        <f t="shared" ref="K30" si="34">J30/I30*100</f>
        <v>0</v>
      </c>
      <c r="L30" s="20">
        <v>5418.8</v>
      </c>
      <c r="M30" s="20">
        <v>0</v>
      </c>
      <c r="N30" s="20">
        <f t="shared" ref="N30" si="35">M30/L30*100</f>
        <v>0</v>
      </c>
      <c r="O30" s="20">
        <v>5244.7</v>
      </c>
      <c r="P30" s="20">
        <v>0</v>
      </c>
      <c r="Q30" s="20">
        <f t="shared" ref="Q30" si="36">P30/O30*100</f>
        <v>0</v>
      </c>
      <c r="R30" s="46"/>
    </row>
    <row r="31" spans="1:18" s="10" customFormat="1" ht="12.75" x14ac:dyDescent="0.2">
      <c r="A31" s="41"/>
      <c r="B31" s="17" t="s">
        <v>13</v>
      </c>
      <c r="C31" s="20">
        <f t="shared" si="30"/>
        <v>0</v>
      </c>
      <c r="D31" s="20">
        <f t="shared" si="31"/>
        <v>0</v>
      </c>
      <c r="E31" s="15">
        <v>0</v>
      </c>
      <c r="F31" s="20">
        <v>0</v>
      </c>
      <c r="G31" s="20">
        <v>0</v>
      </c>
      <c r="H31" s="15">
        <v>0</v>
      </c>
      <c r="I31" s="20">
        <v>0</v>
      </c>
      <c r="J31" s="20">
        <v>0</v>
      </c>
      <c r="K31" s="15">
        <v>0</v>
      </c>
      <c r="L31" s="20">
        <v>0</v>
      </c>
      <c r="M31" s="20">
        <v>0</v>
      </c>
      <c r="N31" s="15">
        <v>0</v>
      </c>
      <c r="O31" s="20">
        <v>0</v>
      </c>
      <c r="P31" s="20">
        <v>0</v>
      </c>
      <c r="Q31" s="15">
        <v>0</v>
      </c>
      <c r="R31" s="47"/>
    </row>
    <row r="32" spans="1:18" ht="27.75" customHeight="1" x14ac:dyDescent="0.25">
      <c r="A32" s="31"/>
      <c r="B32" s="31"/>
      <c r="C32" s="32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25">
    <mergeCell ref="I8:K8"/>
    <mergeCell ref="L8:N8"/>
    <mergeCell ref="O8:Q8"/>
    <mergeCell ref="R7:R9"/>
    <mergeCell ref="A3:R3"/>
    <mergeCell ref="A4:R4"/>
    <mergeCell ref="M5:N5"/>
    <mergeCell ref="C7:Q7"/>
    <mergeCell ref="C8:E8"/>
    <mergeCell ref="F8:H8"/>
    <mergeCell ref="A32:R32"/>
    <mergeCell ref="A14:B14"/>
    <mergeCell ref="A15:B15"/>
    <mergeCell ref="A16:B16"/>
    <mergeCell ref="A17:A21"/>
    <mergeCell ref="A22:A26"/>
    <mergeCell ref="A27:A31"/>
    <mergeCell ref="R17:R21"/>
    <mergeCell ref="R22:R26"/>
    <mergeCell ref="R27:R31"/>
    <mergeCell ref="A13:B13"/>
    <mergeCell ref="A12:B12"/>
    <mergeCell ref="A11:B11"/>
    <mergeCell ref="A7:A9"/>
    <mergeCell ref="B7:B9"/>
  </mergeCells>
  <pageMargins left="0.45" right="0.11811023622047245" top="0.11811023622047245" bottom="0.15748031496062992" header="0.11811023622047245" footer="0.11811023622047245"/>
  <pageSetup paperSize="9" scale="5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A13" sqref="A13:N13"/>
    </sheetView>
  </sheetViews>
  <sheetFormatPr defaultRowHeight="15" x14ac:dyDescent="0.25"/>
  <cols>
    <col min="2" max="2" width="50.7109375" customWidth="1"/>
    <col min="4" max="5" width="10.42578125" customWidth="1"/>
    <col min="6" max="6" width="12.28515625" customWidth="1"/>
    <col min="7" max="7" width="10.42578125" customWidth="1"/>
    <col min="8" max="8" width="11.5703125" customWidth="1"/>
    <col min="9" max="9" width="10.42578125" customWidth="1"/>
    <col min="10" max="10" width="11.28515625" customWidth="1"/>
    <col min="11" max="11" width="10.42578125" customWidth="1"/>
    <col min="12" max="12" width="11.7109375" customWidth="1"/>
    <col min="13" max="13" width="11.42578125" customWidth="1"/>
    <col min="14" max="14" width="46.5703125" customWidth="1"/>
  </cols>
  <sheetData>
    <row r="1" spans="1:14" x14ac:dyDescent="0.25">
      <c r="N1" s="12" t="s">
        <v>41</v>
      </c>
    </row>
    <row r="2" spans="1:14" ht="15.75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.75" x14ac:dyDescent="0.25">
      <c r="A3" s="49" t="s">
        <v>43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5" spans="1:14" ht="30.75" customHeight="1" x14ac:dyDescent="0.25">
      <c r="A5" s="42" t="s">
        <v>17</v>
      </c>
      <c r="B5" s="42" t="s">
        <v>25</v>
      </c>
      <c r="C5" s="42" t="s">
        <v>26</v>
      </c>
      <c r="D5" s="52" t="s">
        <v>27</v>
      </c>
      <c r="E5" s="53"/>
      <c r="F5" s="53"/>
      <c r="G5" s="53"/>
      <c r="H5" s="53"/>
      <c r="I5" s="53"/>
      <c r="J5" s="53"/>
      <c r="K5" s="53"/>
      <c r="L5" s="54"/>
      <c r="M5" s="42" t="s">
        <v>38</v>
      </c>
      <c r="N5" s="42" t="s">
        <v>28</v>
      </c>
    </row>
    <row r="6" spans="1:14" ht="81.75" customHeight="1" x14ac:dyDescent="0.25">
      <c r="A6" s="44"/>
      <c r="B6" s="44"/>
      <c r="C6" s="44"/>
      <c r="D6" s="5" t="s">
        <v>29</v>
      </c>
      <c r="E6" s="5" t="s">
        <v>30</v>
      </c>
      <c r="F6" s="5" t="s">
        <v>34</v>
      </c>
      <c r="G6" s="5" t="s">
        <v>31</v>
      </c>
      <c r="H6" s="5" t="s">
        <v>35</v>
      </c>
      <c r="I6" s="5" t="s">
        <v>32</v>
      </c>
      <c r="J6" s="5" t="s">
        <v>36</v>
      </c>
      <c r="K6" s="5" t="s">
        <v>33</v>
      </c>
      <c r="L6" s="5" t="s">
        <v>37</v>
      </c>
      <c r="M6" s="44"/>
      <c r="N6" s="44"/>
    </row>
    <row r="7" spans="1:14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4" ht="30" customHeight="1" x14ac:dyDescent="0.25">
      <c r="A8" s="51" t="s">
        <v>44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6"/>
    </row>
    <row r="9" spans="1:14" ht="41.25" customHeight="1" x14ac:dyDescent="0.25">
      <c r="A9" s="6" t="s">
        <v>15</v>
      </c>
      <c r="B9" s="14" t="s">
        <v>47</v>
      </c>
      <c r="C9" s="13" t="s">
        <v>51</v>
      </c>
      <c r="D9" s="15">
        <v>90</v>
      </c>
      <c r="E9" s="15">
        <v>92.4</v>
      </c>
      <c r="F9" s="15">
        <f>E9/D9*100</f>
        <v>102.66666666666669</v>
      </c>
      <c r="G9" s="15"/>
      <c r="H9" s="15">
        <f>G9/D9*100</f>
        <v>0</v>
      </c>
      <c r="I9" s="15"/>
      <c r="J9" s="15">
        <f>I9/D9*100</f>
        <v>0</v>
      </c>
      <c r="K9" s="15"/>
      <c r="L9" s="15">
        <f>K9/D9*100</f>
        <v>0</v>
      </c>
      <c r="M9" s="15" t="s">
        <v>54</v>
      </c>
      <c r="N9" s="6"/>
    </row>
    <row r="10" spans="1:14" ht="26.25" customHeight="1" x14ac:dyDescent="0.25">
      <c r="A10" s="6" t="s">
        <v>16</v>
      </c>
      <c r="B10" s="11" t="s">
        <v>48</v>
      </c>
      <c r="C10" s="13" t="s">
        <v>52</v>
      </c>
      <c r="D10" s="15">
        <v>1</v>
      </c>
      <c r="E10" s="15">
        <v>0</v>
      </c>
      <c r="F10" s="15">
        <f>E10/D10*100</f>
        <v>0</v>
      </c>
      <c r="G10" s="15"/>
      <c r="H10" s="15">
        <f t="shared" ref="H10:H12" si="0">G10/D10*100</f>
        <v>0</v>
      </c>
      <c r="I10" s="15"/>
      <c r="J10" s="15">
        <f t="shared" ref="J10:J12" si="1">I10/D10*100</f>
        <v>0</v>
      </c>
      <c r="K10" s="15"/>
      <c r="L10" s="15">
        <f t="shared" ref="L10:L12" si="2">K10/D10*100</f>
        <v>0</v>
      </c>
      <c r="M10" s="15" t="s">
        <v>55</v>
      </c>
      <c r="N10" s="6"/>
    </row>
    <row r="11" spans="1:14" ht="41.25" customHeight="1" x14ac:dyDescent="0.25">
      <c r="A11" s="6" t="s">
        <v>45</v>
      </c>
      <c r="B11" s="11" t="s">
        <v>49</v>
      </c>
      <c r="C11" s="13" t="s">
        <v>53</v>
      </c>
      <c r="D11" s="15">
        <v>649</v>
      </c>
      <c r="E11" s="25">
        <v>56</v>
      </c>
      <c r="F11" s="15">
        <f t="shared" ref="F11:F12" si="3">E11/D11*100</f>
        <v>8.6286594761171038</v>
      </c>
      <c r="G11" s="15"/>
      <c r="H11" s="15">
        <f t="shared" si="0"/>
        <v>0</v>
      </c>
      <c r="I11" s="15"/>
      <c r="J11" s="15">
        <f t="shared" si="1"/>
        <v>0</v>
      </c>
      <c r="K11" s="15"/>
      <c r="L11" s="15">
        <f t="shared" si="2"/>
        <v>0</v>
      </c>
      <c r="M11" s="15" t="s">
        <v>54</v>
      </c>
      <c r="N11" s="6"/>
    </row>
    <row r="12" spans="1:14" ht="41.25" customHeight="1" x14ac:dyDescent="0.25">
      <c r="A12" s="6" t="s">
        <v>46</v>
      </c>
      <c r="B12" s="11" t="s">
        <v>50</v>
      </c>
      <c r="C12" s="13" t="s">
        <v>53</v>
      </c>
      <c r="D12" s="15">
        <v>527</v>
      </c>
      <c r="E12" s="25">
        <v>134</v>
      </c>
      <c r="F12" s="15">
        <f t="shared" si="3"/>
        <v>25.426944971537001</v>
      </c>
      <c r="G12" s="15"/>
      <c r="H12" s="15">
        <f t="shared" si="0"/>
        <v>0</v>
      </c>
      <c r="I12" s="15"/>
      <c r="J12" s="15">
        <f t="shared" si="1"/>
        <v>0</v>
      </c>
      <c r="K12" s="15"/>
      <c r="L12" s="15">
        <f t="shared" si="2"/>
        <v>0</v>
      </c>
      <c r="M12" s="15" t="s">
        <v>54</v>
      </c>
      <c r="N12" s="6"/>
    </row>
    <row r="13" spans="1:14" ht="107.25" customHeight="1" x14ac:dyDescent="0.25">
      <c r="A13" s="55" t="s">
        <v>40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</row>
  </sheetData>
  <mergeCells count="10">
    <mergeCell ref="A8:M8"/>
    <mergeCell ref="D5:L5"/>
    <mergeCell ref="M5:M6"/>
    <mergeCell ref="A13:N13"/>
    <mergeCell ref="A2:N2"/>
    <mergeCell ref="A3:N3"/>
    <mergeCell ref="A5:A6"/>
    <mergeCell ref="B5:B6"/>
    <mergeCell ref="C5:C6"/>
    <mergeCell ref="N5:N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сетевой график</vt:lpstr>
      <vt:lpstr>показатели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2025-04-04T10:00:24Z</dcterms:modified>
</cp:coreProperties>
</file>